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M calcula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2B3D9C"/>
      <sz val="18"/>
    </font>
    <font>
      <i val="1"/>
      <color rgb="00586074"/>
      <sz val="9"/>
    </font>
    <font>
      <b val="1"/>
      <sz val="9"/>
    </font>
    <font>
      <b val="1"/>
    </font>
    <font>
      <b val="1"/>
      <color rgb="002B3D9C"/>
    </font>
    <font>
      <i val="1"/>
      <color rgb="00586074"/>
      <sz val="8"/>
    </font>
  </fonts>
  <fills count="4">
    <fill>
      <patternFill/>
    </fill>
    <fill>
      <patternFill patternType="gray125"/>
    </fill>
    <fill>
      <patternFill patternType="solid">
        <fgColor rgb="00E1E6F7"/>
      </patternFill>
    </fill>
    <fill>
      <patternFill patternType="solid">
        <fgColor rgb="00F2F4F8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0" fontId="0" fillId="0" borderId="1" pivotButton="0" quotePrefix="0" xfId="0"/>
    <xf numFmtId="0" fontId="0" fillId="3" borderId="1" pivotButton="0" quotePrefix="0" xfId="0"/>
    <xf numFmtId="0" fontId="4" fillId="2" borderId="1" pivotButton="0" quotePrefix="0" xfId="0"/>
    <xf numFmtId="0" fontId="5" fillId="0" borderId="0" pivotButton="0" quotePrefix="0" xfId="0"/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J40"/>
  <sheetViews>
    <sheetView workbookViewId="0">
      <selection activeCell="A1" sqref="A1"/>
    </sheetView>
  </sheetViews>
  <sheetFormatPr baseColWidth="8" defaultRowHeight="15"/>
  <cols>
    <col width="5" customWidth="1" min="1" max="1"/>
    <col width="30" customWidth="1" min="2" max="2"/>
    <col width="10" customWidth="1" min="3" max="3"/>
    <col width="10" customWidth="1" min="4" max="4"/>
    <col width="10" customWidth="1" min="5" max="5"/>
    <col width="10" customWidth="1" min="6" max="6"/>
    <col width="13" customWidth="1" min="7" max="7"/>
    <col width="12" customWidth="1" min="8" max="8"/>
    <col width="12" customWidth="1" min="9" max="9"/>
    <col width="13" customWidth="1" min="10" max="10"/>
  </cols>
  <sheetData>
    <row r="1" ht="30" customHeight="1">
      <c r="A1" s="1" t="inlineStr">
        <is>
          <t>CBM CALCULATOR</t>
        </is>
      </c>
    </row>
    <row r="2">
      <c r="A2" s="2" t="inlineStr">
        <is>
          <t>Enter carton size in cm, the number of cartons and the gross weight per carton. Grey cells calculate themselves.</t>
        </is>
      </c>
    </row>
    <row r="4" ht="30" customHeight="1">
      <c r="A4" s="3" t="inlineStr">
        <is>
          <t>No.</t>
        </is>
      </c>
      <c r="B4" s="3" t="inlineStr">
        <is>
          <t>Description</t>
        </is>
      </c>
      <c r="C4" s="3" t="inlineStr">
        <is>
          <t>Length (cm)</t>
        </is>
      </c>
      <c r="D4" s="3" t="inlineStr">
        <is>
          <t>Width (cm)</t>
        </is>
      </c>
      <c r="E4" s="3" t="inlineStr">
        <is>
          <t>Height (cm)</t>
        </is>
      </c>
      <c r="F4" s="3" t="inlineStr">
        <is>
          <t>Cartons</t>
        </is>
      </c>
      <c r="G4" s="3" t="inlineStr">
        <is>
          <t>G.W. per carton (kg)</t>
        </is>
      </c>
      <c r="H4" s="3" t="inlineStr">
        <is>
          <t>CBM per carton</t>
        </is>
      </c>
      <c r="I4" s="3" t="inlineStr">
        <is>
          <t>Total CBM</t>
        </is>
      </c>
      <c r="J4" s="3" t="inlineStr">
        <is>
          <t>Total G.W. (kg)</t>
        </is>
      </c>
    </row>
    <row r="5">
      <c r="A5" s="4" t="n">
        <v>1</v>
      </c>
      <c r="B5" s="5" t="inlineStr">
        <is>
          <t>Example: carton of shoes</t>
        </is>
      </c>
      <c r="C5" s="5" t="n">
        <v>60</v>
      </c>
      <c r="D5" s="5" t="n">
        <v>40</v>
      </c>
      <c r="E5" s="5" t="n">
        <v>35</v>
      </c>
      <c r="F5" s="5" t="n">
        <v>100</v>
      </c>
      <c r="G5" s="5" t="n">
        <v>12.5</v>
      </c>
      <c r="H5" s="6">
        <f>IF(AND(C5&gt;0,D5&gt;0,E5&gt;0),ROUND(C5*D5*E5/1000000,4),"")</f>
        <v/>
      </c>
      <c r="I5" s="6">
        <f>IF(H5="","",ROUND(H5*F5,3))</f>
        <v/>
      </c>
      <c r="J5" s="6">
        <f>IF(F5="","",ROUND(G5*F5,2))</f>
        <v/>
      </c>
    </row>
    <row r="6">
      <c r="A6" s="4" t="n">
        <v>2</v>
      </c>
      <c r="B6" s="5" t="n"/>
      <c r="C6" s="5" t="n"/>
      <c r="D6" s="5" t="n"/>
      <c r="E6" s="5" t="n"/>
      <c r="F6" s="5" t="n"/>
      <c r="G6" s="5" t="n"/>
      <c r="H6" s="6">
        <f>IF(AND(C6&gt;0,D6&gt;0,E6&gt;0),ROUND(C6*D6*E6/1000000,4),"")</f>
        <v/>
      </c>
      <c r="I6" s="6">
        <f>IF(H6="","",ROUND(H6*F6,3))</f>
        <v/>
      </c>
      <c r="J6" s="6">
        <f>IF(F6="","",ROUND(G6*F6,2))</f>
        <v/>
      </c>
    </row>
    <row r="7">
      <c r="A7" s="4" t="n">
        <v>3</v>
      </c>
      <c r="B7" s="5" t="n"/>
      <c r="C7" s="5" t="n"/>
      <c r="D7" s="5" t="n"/>
      <c r="E7" s="5" t="n"/>
      <c r="F7" s="5" t="n"/>
      <c r="G7" s="5" t="n"/>
      <c r="H7" s="6">
        <f>IF(AND(C7&gt;0,D7&gt;0,E7&gt;0),ROUND(C7*D7*E7/1000000,4),"")</f>
        <v/>
      </c>
      <c r="I7" s="6">
        <f>IF(H7="","",ROUND(H7*F7,3))</f>
        <v/>
      </c>
      <c r="J7" s="6">
        <f>IF(F7="","",ROUND(G7*F7,2))</f>
        <v/>
      </c>
    </row>
    <row r="8">
      <c r="A8" s="4" t="n">
        <v>4</v>
      </c>
      <c r="B8" s="5" t="n"/>
      <c r="C8" s="5" t="n"/>
      <c r="D8" s="5" t="n"/>
      <c r="E8" s="5" t="n"/>
      <c r="F8" s="5" t="n"/>
      <c r="G8" s="5" t="n"/>
      <c r="H8" s="6">
        <f>IF(AND(C8&gt;0,D8&gt;0,E8&gt;0),ROUND(C8*D8*E8/1000000,4),"")</f>
        <v/>
      </c>
      <c r="I8" s="6">
        <f>IF(H8="","",ROUND(H8*F8,3))</f>
        <v/>
      </c>
      <c r="J8" s="6">
        <f>IF(F8="","",ROUND(G8*F8,2))</f>
        <v/>
      </c>
    </row>
    <row r="9">
      <c r="A9" s="4" t="n">
        <v>5</v>
      </c>
      <c r="B9" s="5" t="n"/>
      <c r="C9" s="5" t="n"/>
      <c r="D9" s="5" t="n"/>
      <c r="E9" s="5" t="n"/>
      <c r="F9" s="5" t="n"/>
      <c r="G9" s="5" t="n"/>
      <c r="H9" s="6">
        <f>IF(AND(C9&gt;0,D9&gt;0,E9&gt;0),ROUND(C9*D9*E9/1000000,4),"")</f>
        <v/>
      </c>
      <c r="I9" s="6">
        <f>IF(H9="","",ROUND(H9*F9,3))</f>
        <v/>
      </c>
      <c r="J9" s="6">
        <f>IF(F9="","",ROUND(G9*F9,2))</f>
        <v/>
      </c>
    </row>
    <row r="10">
      <c r="A10" s="4" t="n">
        <v>6</v>
      </c>
      <c r="B10" s="5" t="n"/>
      <c r="C10" s="5" t="n"/>
      <c r="D10" s="5" t="n"/>
      <c r="E10" s="5" t="n"/>
      <c r="F10" s="5" t="n"/>
      <c r="G10" s="5" t="n"/>
      <c r="H10" s="6">
        <f>IF(AND(C10&gt;0,D10&gt;0,E10&gt;0),ROUND(C10*D10*E10/1000000,4),"")</f>
        <v/>
      </c>
      <c r="I10" s="6">
        <f>IF(H10="","",ROUND(H10*F10,3))</f>
        <v/>
      </c>
      <c r="J10" s="6">
        <f>IF(F10="","",ROUND(G10*F10,2))</f>
        <v/>
      </c>
    </row>
    <row r="11">
      <c r="A11" s="4" t="n">
        <v>7</v>
      </c>
      <c r="B11" s="5" t="n"/>
      <c r="C11" s="5" t="n"/>
      <c r="D11" s="5" t="n"/>
      <c r="E11" s="5" t="n"/>
      <c r="F11" s="5" t="n"/>
      <c r="G11" s="5" t="n"/>
      <c r="H11" s="6">
        <f>IF(AND(C11&gt;0,D11&gt;0,E11&gt;0),ROUND(C11*D11*E11/1000000,4),"")</f>
        <v/>
      </c>
      <c r="I11" s="6">
        <f>IF(H11="","",ROUND(H11*F11,3))</f>
        <v/>
      </c>
      <c r="J11" s="6">
        <f>IF(F11="","",ROUND(G11*F11,2))</f>
        <v/>
      </c>
    </row>
    <row r="12">
      <c r="A12" s="4" t="n">
        <v>8</v>
      </c>
      <c r="B12" s="5" t="n"/>
      <c r="C12" s="5" t="n"/>
      <c r="D12" s="5" t="n"/>
      <c r="E12" s="5" t="n"/>
      <c r="F12" s="5" t="n"/>
      <c r="G12" s="5" t="n"/>
      <c r="H12" s="6">
        <f>IF(AND(C12&gt;0,D12&gt;0,E12&gt;0),ROUND(C12*D12*E12/1000000,4),"")</f>
        <v/>
      </c>
      <c r="I12" s="6">
        <f>IF(H12="","",ROUND(H12*F12,3))</f>
        <v/>
      </c>
      <c r="J12" s="6">
        <f>IF(F12="","",ROUND(G12*F12,2))</f>
        <v/>
      </c>
    </row>
    <row r="13">
      <c r="A13" s="4" t="n">
        <v>9</v>
      </c>
      <c r="B13" s="5" t="n"/>
      <c r="C13" s="5" t="n"/>
      <c r="D13" s="5" t="n"/>
      <c r="E13" s="5" t="n"/>
      <c r="F13" s="5" t="n"/>
      <c r="G13" s="5" t="n"/>
      <c r="H13" s="6">
        <f>IF(AND(C13&gt;0,D13&gt;0,E13&gt;0),ROUND(C13*D13*E13/1000000,4),"")</f>
        <v/>
      </c>
      <c r="I13" s="6">
        <f>IF(H13="","",ROUND(H13*F13,3))</f>
        <v/>
      </c>
      <c r="J13" s="6">
        <f>IF(F13="","",ROUND(G13*F13,2))</f>
        <v/>
      </c>
    </row>
    <row r="14">
      <c r="A14" s="4" t="n">
        <v>10</v>
      </c>
      <c r="B14" s="5" t="n"/>
      <c r="C14" s="5" t="n"/>
      <c r="D14" s="5" t="n"/>
      <c r="E14" s="5" t="n"/>
      <c r="F14" s="5" t="n"/>
      <c r="G14" s="5" t="n"/>
      <c r="H14" s="6">
        <f>IF(AND(C14&gt;0,D14&gt;0,E14&gt;0),ROUND(C14*D14*E14/1000000,4),"")</f>
        <v/>
      </c>
      <c r="I14" s="6">
        <f>IF(H14="","",ROUND(H14*F14,3))</f>
        <v/>
      </c>
      <c r="J14" s="6">
        <f>IF(F14="","",ROUND(G14*F14,2))</f>
        <v/>
      </c>
    </row>
    <row r="15">
      <c r="A15" s="4" t="n">
        <v>11</v>
      </c>
      <c r="B15" s="5" t="n"/>
      <c r="C15" s="5" t="n"/>
      <c r="D15" s="5" t="n"/>
      <c r="E15" s="5" t="n"/>
      <c r="F15" s="5" t="n"/>
      <c r="G15" s="5" t="n"/>
      <c r="H15" s="6">
        <f>IF(AND(C15&gt;0,D15&gt;0,E15&gt;0),ROUND(C15*D15*E15/1000000,4),"")</f>
        <v/>
      </c>
      <c r="I15" s="6">
        <f>IF(H15="","",ROUND(H15*F15,3))</f>
        <v/>
      </c>
      <c r="J15" s="6">
        <f>IF(F15="","",ROUND(G15*F15,2))</f>
        <v/>
      </c>
    </row>
    <row r="16">
      <c r="A16" s="4" t="n">
        <v>12</v>
      </c>
      <c r="B16" s="5" t="n"/>
      <c r="C16" s="5" t="n"/>
      <c r="D16" s="5" t="n"/>
      <c r="E16" s="5" t="n"/>
      <c r="F16" s="5" t="n"/>
      <c r="G16" s="5" t="n"/>
      <c r="H16" s="6">
        <f>IF(AND(C16&gt;0,D16&gt;0,E16&gt;0),ROUND(C16*D16*E16/1000000,4),"")</f>
        <v/>
      </c>
      <c r="I16" s="6">
        <f>IF(H16="","",ROUND(H16*F16,3))</f>
        <v/>
      </c>
      <c r="J16" s="6">
        <f>IF(F16="","",ROUND(G16*F16,2))</f>
        <v/>
      </c>
    </row>
    <row r="17">
      <c r="A17" s="4" t="n">
        <v>13</v>
      </c>
      <c r="B17" s="5" t="n"/>
      <c r="C17" s="5" t="n"/>
      <c r="D17" s="5" t="n"/>
      <c r="E17" s="5" t="n"/>
      <c r="F17" s="5" t="n"/>
      <c r="G17" s="5" t="n"/>
      <c r="H17" s="6">
        <f>IF(AND(C17&gt;0,D17&gt;0,E17&gt;0),ROUND(C17*D17*E17/1000000,4),"")</f>
        <v/>
      </c>
      <c r="I17" s="6">
        <f>IF(H17="","",ROUND(H17*F17,3))</f>
        <v/>
      </c>
      <c r="J17" s="6">
        <f>IF(F17="","",ROUND(G17*F17,2))</f>
        <v/>
      </c>
    </row>
    <row r="18">
      <c r="A18" s="4" t="n">
        <v>14</v>
      </c>
      <c r="B18" s="5" t="n"/>
      <c r="C18" s="5" t="n"/>
      <c r="D18" s="5" t="n"/>
      <c r="E18" s="5" t="n"/>
      <c r="F18" s="5" t="n"/>
      <c r="G18" s="5" t="n"/>
      <c r="H18" s="6">
        <f>IF(AND(C18&gt;0,D18&gt;0,E18&gt;0),ROUND(C18*D18*E18/1000000,4),"")</f>
        <v/>
      </c>
      <c r="I18" s="6">
        <f>IF(H18="","",ROUND(H18*F18,3))</f>
        <v/>
      </c>
      <c r="J18" s="6">
        <f>IF(F18="","",ROUND(G18*F18,2))</f>
        <v/>
      </c>
    </row>
    <row r="19">
      <c r="A19" s="4" t="n">
        <v>15</v>
      </c>
      <c r="B19" s="5" t="n"/>
      <c r="C19" s="5" t="n"/>
      <c r="D19" s="5" t="n"/>
      <c r="E19" s="5" t="n"/>
      <c r="F19" s="5" t="n"/>
      <c r="G19" s="5" t="n"/>
      <c r="H19" s="6">
        <f>IF(AND(C19&gt;0,D19&gt;0,E19&gt;0),ROUND(C19*D19*E19/1000000,4),"")</f>
        <v/>
      </c>
      <c r="I19" s="6">
        <f>IF(H19="","",ROUND(H19*F19,3))</f>
        <v/>
      </c>
      <c r="J19" s="6">
        <f>IF(F19="","",ROUND(G19*F19,2))</f>
        <v/>
      </c>
    </row>
    <row r="20">
      <c r="A20" s="4" t="n">
        <v>16</v>
      </c>
      <c r="B20" s="5" t="n"/>
      <c r="C20" s="5" t="n"/>
      <c r="D20" s="5" t="n"/>
      <c r="E20" s="5" t="n"/>
      <c r="F20" s="5" t="n"/>
      <c r="G20" s="5" t="n"/>
      <c r="H20" s="6">
        <f>IF(AND(C20&gt;0,D20&gt;0,E20&gt;0),ROUND(C20*D20*E20/1000000,4),"")</f>
        <v/>
      </c>
      <c r="I20" s="6">
        <f>IF(H20="","",ROUND(H20*F20,3))</f>
        <v/>
      </c>
      <c r="J20" s="6">
        <f>IF(F20="","",ROUND(G20*F20,2))</f>
        <v/>
      </c>
    </row>
    <row r="21">
      <c r="A21" s="4" t="n">
        <v>17</v>
      </c>
      <c r="B21" s="5" t="n"/>
      <c r="C21" s="5" t="n"/>
      <c r="D21" s="5" t="n"/>
      <c r="E21" s="5" t="n"/>
      <c r="F21" s="5" t="n"/>
      <c r="G21" s="5" t="n"/>
      <c r="H21" s="6">
        <f>IF(AND(C21&gt;0,D21&gt;0,E21&gt;0),ROUND(C21*D21*E21/1000000,4),"")</f>
        <v/>
      </c>
      <c r="I21" s="6">
        <f>IF(H21="","",ROUND(H21*F21,3))</f>
        <v/>
      </c>
      <c r="J21" s="6">
        <f>IF(F21="","",ROUND(G21*F21,2))</f>
        <v/>
      </c>
    </row>
    <row r="22">
      <c r="A22" s="4" t="n">
        <v>18</v>
      </c>
      <c r="B22" s="5" t="n"/>
      <c r="C22" s="5" t="n"/>
      <c r="D22" s="5" t="n"/>
      <c r="E22" s="5" t="n"/>
      <c r="F22" s="5" t="n"/>
      <c r="G22" s="5" t="n"/>
      <c r="H22" s="6">
        <f>IF(AND(C22&gt;0,D22&gt;0,E22&gt;0),ROUND(C22*D22*E22/1000000,4),"")</f>
        <v/>
      </c>
      <c r="I22" s="6">
        <f>IF(H22="","",ROUND(H22*F22,3))</f>
        <v/>
      </c>
      <c r="J22" s="6">
        <f>IF(F22="","",ROUND(G22*F22,2))</f>
        <v/>
      </c>
    </row>
    <row r="23">
      <c r="A23" s="4" t="n">
        <v>19</v>
      </c>
      <c r="B23" s="5" t="n"/>
      <c r="C23" s="5" t="n"/>
      <c r="D23" s="5" t="n"/>
      <c r="E23" s="5" t="n"/>
      <c r="F23" s="5" t="n"/>
      <c r="G23" s="5" t="n"/>
      <c r="H23" s="6">
        <f>IF(AND(C23&gt;0,D23&gt;0,E23&gt;0),ROUND(C23*D23*E23/1000000,4),"")</f>
        <v/>
      </c>
      <c r="I23" s="6">
        <f>IF(H23="","",ROUND(H23*F23,3))</f>
        <v/>
      </c>
      <c r="J23" s="6">
        <f>IF(F23="","",ROUND(G23*F23,2))</f>
        <v/>
      </c>
    </row>
    <row r="24">
      <c r="A24" s="4" t="n">
        <v>20</v>
      </c>
      <c r="B24" s="5" t="n"/>
      <c r="C24" s="5" t="n"/>
      <c r="D24" s="5" t="n"/>
      <c r="E24" s="5" t="n"/>
      <c r="F24" s="5" t="n"/>
      <c r="G24" s="5" t="n"/>
      <c r="H24" s="6">
        <f>IF(AND(C24&gt;0,D24&gt;0,E24&gt;0),ROUND(C24*D24*E24/1000000,4),"")</f>
        <v/>
      </c>
      <c r="I24" s="6">
        <f>IF(H24="","",ROUND(H24*F24,3))</f>
        <v/>
      </c>
      <c r="J24" s="6">
        <f>IF(F24="","",ROUND(G24*F24,2))</f>
        <v/>
      </c>
    </row>
    <row r="25">
      <c r="A25" s="7" t="n"/>
      <c r="B25" s="7" t="inlineStr">
        <is>
          <t>TOTAL</t>
        </is>
      </c>
      <c r="C25" s="7" t="n"/>
      <c r="D25" s="7" t="n"/>
      <c r="E25" s="7" t="n"/>
      <c r="F25" s="7">
        <f>SUM(F5:F24)</f>
        <v/>
      </c>
      <c r="G25" s="7" t="n"/>
      <c r="H25" s="7" t="n"/>
      <c r="I25" s="7">
        <f>ROUND(SUM(I5:I24),3)</f>
        <v/>
      </c>
      <c r="J25" s="7">
        <f>ROUND(SUM(J5:J24),2)</f>
        <v/>
      </c>
    </row>
    <row r="27">
      <c r="B27" s="8" t="inlineStr">
        <is>
          <t>Container fill (inside capacity)</t>
        </is>
      </c>
    </row>
    <row r="28" ht="30" customHeight="1">
      <c r="A28" s="3" t="inlineStr"/>
      <c r="B28" s="3" t="inlineStr">
        <is>
          <t>Container</t>
        </is>
      </c>
      <c r="C28" s="3" t="inlineStr">
        <is>
          <t>Capacity (m³)</t>
        </is>
      </c>
      <c r="D28" s="3" t="inlineStr">
        <is>
          <t>Fill %</t>
        </is>
      </c>
      <c r="E28" s="3" t="inlineStr"/>
      <c r="F28" s="3" t="inlineStr"/>
      <c r="G28" s="3" t="inlineStr"/>
      <c r="H28" s="3" t="inlineStr"/>
      <c r="I28" s="3" t="inlineStr"/>
      <c r="J28" s="3" t="inlineStr"/>
    </row>
    <row r="29">
      <c r="B29" s="5" t="inlineStr">
        <is>
          <t>20ft standard</t>
        </is>
      </c>
      <c r="C29" s="5" t="n">
        <v>33.2</v>
      </c>
      <c r="D29" s="5">
        <f>IF(C29&gt;0,ROUND(I25/C29*100,1),"")</f>
        <v/>
      </c>
    </row>
    <row r="30">
      <c r="B30" s="5" t="inlineStr">
        <is>
          <t>40ft standard</t>
        </is>
      </c>
      <c r="C30" s="5" t="n">
        <v>67.7</v>
      </c>
      <c r="D30" s="5">
        <f>IF(C30&gt;0,ROUND(I25/C30*100,1),"")</f>
        <v/>
      </c>
    </row>
    <row r="31">
      <c r="B31" s="5" t="inlineStr">
        <is>
          <t>40ft high cube</t>
        </is>
      </c>
      <c r="C31" s="5" t="n">
        <v>76.3</v>
      </c>
      <c r="D31" s="5">
        <f>IF(C31&gt;0,ROUND(I25/C31*100,1),"")</f>
        <v/>
      </c>
    </row>
    <row r="33">
      <c r="B33" s="8" t="inlineStr">
        <is>
          <t>Chargeable weight (kg)</t>
        </is>
      </c>
    </row>
    <row r="34" ht="30" customHeight="1">
      <c r="A34" s="3" t="inlineStr"/>
      <c r="B34" s="3" t="inlineStr">
        <is>
          <t>Mode (divisor)</t>
        </is>
      </c>
      <c r="C34" s="3" t="inlineStr">
        <is>
          <t>Volumetric (kg)</t>
        </is>
      </c>
      <c r="D34" s="3" t="inlineStr">
        <is>
          <t>Chargeable (kg)</t>
        </is>
      </c>
      <c r="E34" s="3" t="inlineStr"/>
      <c r="F34" s="3" t="inlineStr"/>
      <c r="G34" s="3" t="inlineStr"/>
      <c r="H34" s="3" t="inlineStr"/>
      <c r="I34" s="3" t="inlineStr"/>
      <c r="J34" s="3" t="inlineStr"/>
    </row>
    <row r="35">
      <c r="B35" s="5" t="inlineStr">
        <is>
          <t>Air cargo (÷6000 = 167 kg per m³)</t>
        </is>
      </c>
      <c r="C35" s="5">
        <f>ROUND(I25*166.666667,2)</f>
        <v/>
      </c>
      <c r="D35" s="5">
        <f>MAX(C35,J25)</f>
        <v/>
      </c>
    </row>
    <row r="36">
      <c r="B36" s="5" t="inlineStr">
        <is>
          <t>Courier, e.g. DHL Express (÷5000 = 200 kg per m³)</t>
        </is>
      </c>
      <c r="C36" s="5">
        <f>ROUND(I25*200.000000,2)</f>
        <v/>
      </c>
      <c r="D36" s="5">
        <f>MAX(C36,J25)</f>
        <v/>
      </c>
    </row>
    <row r="37">
      <c r="B37" s="5" t="inlineStr">
        <is>
          <t>Sea LCL (1 m³ = 1,000 kg)</t>
        </is>
      </c>
      <c r="C37" s="5">
        <f>ROUND(I25*1000.000000,2)</f>
        <v/>
      </c>
      <c r="D37" s="5">
        <f>MAX(C37,J25)</f>
        <v/>
      </c>
    </row>
    <row r="39">
      <c r="B39" s="9" t="inlineStr">
        <is>
          <t>Container capacities are typical inside volumes; carriers' boxes vary. Volumetric divisors differ by carrier and service.</t>
        </is>
      </c>
    </row>
    <row r="40">
      <c r="B40" s="9" t="inlineStr">
        <is>
          <t>Free template from Triplicate. Make a matching proforma invoice, commercial invoice and packing list from one form at https://triplicatedocs.com</t>
        </is>
      </c>
    </row>
  </sheetData>
  <mergeCells count="1">
    <mergeCell ref="A1:J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2026-10-05T04:45:11Z</dcterms:created>
  <dcterms:modified xmlns:dcterms="http://purl.org/dc/terms/" xmlns:xsi="http://www.w3.org/2001/XMLSchema-instance" xsi:type="dcterms:W3CDTF">2026-10-05T04:45:11Z</dcterms:modified>
</cp:coreProperties>
</file>